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6"/>
  </bookViews>
  <sheets>
    <sheet name="январь" sheetId="1" r:id="rId1"/>
    <sheet name="февраль" sheetId="2" r:id="rId2"/>
    <sheet name="январь-февраль" sheetId="3" r:id="rId3"/>
    <sheet name="Март" sheetId="4" r:id="rId4"/>
    <sheet name="январь - март" sheetId="5" r:id="rId5"/>
    <sheet name="апрель" sheetId="6" r:id="rId6"/>
    <sheet name="январь-апрель" sheetId="7" r:id="rId7"/>
  </sheets>
  <definedNames>
    <definedName name="дзхж">#REF!</definedName>
    <definedName name="ол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<sst xmlns="http://schemas.openxmlformats.org/spreadsheetml/2006/main" count="329" uniqueCount="51">
  <si>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</si>
  <si>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</si>
  <si>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</si>
  <si>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</si>
  <si>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</si>
  <si>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</si>
  <si>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</si>
  <si>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</si>
  <si>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</si>
  <si>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</si>
  <si>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</si>
  <si>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</si>
  <si>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</si>
  <si>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</si>
  <si>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</si>
  <si>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</si>
  <si>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</si>
  <si>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</si>
  <si>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</si>
  <si>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</si>
  <si>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</si>
  <si>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</si>
  <si>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</si>
  <si>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</si>
  <si>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</si>
  <si>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</si>
  <si>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</si>
  <si>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</si>
  <si>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</si>
  <si>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</si>
  <si>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Среднесписочная численность работников в обр-х учр-ий,чел</t>
  </si>
  <si>
    <t>педагогические работники детских домов</t>
  </si>
  <si>
    <t xml:space="preserve">преподаватели </t>
  </si>
  <si>
    <t>мастера</t>
  </si>
  <si>
    <t>09</t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</si>
  <si>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</si>
  <si>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</si>
  <si>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</si>
  <si>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</si>
  <si>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</si>
  <si>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</si>
  <si>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</si>
  <si>
    <t>январь 2022 год</t>
  </si>
  <si>
    <t>Количество человек,чья заработная плата выше 35671 руб.40 коп.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</si>
  <si>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</si>
  <si>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февраль 2022 год</t>
  </si>
  <si>
    <t>январь- февраль 2022 год</t>
  </si>
  <si>
    <t>март 2022 год</t>
  </si>
  <si>
    <t>январь- март 2022 года</t>
  </si>
  <si>
    <t>апрель 2022 год</t>
  </si>
  <si>
    <t>январь- апрель 2022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</si>
</sst>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vertical="center" wrapText="1"/>
    </xf>
    <xf numFmtId="171" fontId="3" fillId="0" borderId="10" xfId="6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49" fontId="3" fillId="33" borderId="10" xfId="53" applyNumberFormat="1" applyFont="1" applyFill="1" applyBorder="1" applyAlignment="1">
      <alignment horizontal="center" vertical="top" wrapText="1"/>
      <protection/>
    </xf>
    <xf numFmtId="187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171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187" fontId="4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/>
    </xf>
    <xf numFmtId="187" fontId="4" fillId="0" borderId="10" xfId="60" applyNumberFormat="1" applyFont="1" applyBorder="1" applyAlignment="1">
      <alignment vertical="center" wrapText="1"/>
    </xf>
    <xf numFmtId="171" fontId="4" fillId="0" borderId="10" xfId="60" applyNumberFormat="1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59" zoomScaleNormal="59" zoomScalePageLayoutView="0" workbookViewId="0" topLeftCell="A1">
      <selection activeCell="D14" sqref="D14"/>
    </sheetView>
  </sheetViews>
  <sheetFormatPr defaultColWidth="9.140625" defaultRowHeight="12.75"/>
  <cols>
    <col min="1" max="1" width="61.8515625" style="3" customWidth="1"/>
    <col min="2" max="3" width="8.8515625" style="3" customWidth="1"/>
    <col min="4" max="4" width="11.57421875" style="3" customWidth="1"/>
    <col min="5" max="5" width="15.57421875" style="3" customWidth="1"/>
    <col min="6" max="6" width="8.8515625" style="3" customWidth="1"/>
    <col min="7" max="7" width="14.00390625" style="3" customWidth="1"/>
    <col min="8" max="8" width="15.140625" style="3" customWidth="1"/>
    <col min="9" max="9" width="18.57421875" style="3" customWidth="1"/>
  </cols>
  <sheetData>
    <row r="1" spans="1:9" ht="17.25">
      <c r="A1" s="1"/>
      <c r="B1" s="1"/>
      <c r="C1" s="1"/>
      <c r="D1" s="1"/>
      <c r="F1" s="1"/>
      <c r="G1" s="1"/>
      <c r="H1" s="1"/>
      <c r="I1" s="4" t="s">
        <v>24</v>
      </c>
    </row>
    <row r="2" spans="1:8" ht="17.25">
      <c r="A2" s="1"/>
      <c r="B2" s="1"/>
      <c r="C2" s="1"/>
      <c r="D2" s="1"/>
      <c r="F2" s="1"/>
      <c r="G2" s="1"/>
      <c r="H2" s="1"/>
    </row>
    <row r="3" spans="1:9" ht="17.25">
      <c r="A3" s="1"/>
      <c r="B3" s="1"/>
      <c r="C3" s="1"/>
      <c r="D3" s="1"/>
      <c r="E3" s="4"/>
      <c r="F3" s="1"/>
      <c r="G3" s="1"/>
      <c r="H3" s="1"/>
      <c r="I3" s="1"/>
    </row>
    <row r="4" spans="1:9" ht="17.25">
      <c r="A4" s="1"/>
      <c r="B4" s="1"/>
      <c r="C4" s="1"/>
      <c r="D4" s="1"/>
      <c r="E4" s="4"/>
      <c r="F4" s="1"/>
      <c r="G4" s="1"/>
      <c r="H4" s="1"/>
      <c r="I4" s="1"/>
    </row>
    <row r="5" spans="1:9" ht="17.25">
      <c r="A5" s="1"/>
      <c r="C5" s="2" t="s">
        <v>21</v>
      </c>
      <c r="D5" s="2"/>
      <c r="E5" s="2"/>
      <c r="F5" s="1"/>
      <c r="G5" s="1"/>
      <c r="H5" s="1"/>
      <c r="I5" s="1"/>
    </row>
    <row r="6" spans="1:9" ht="15" customHeight="1">
      <c r="A6" s="46" t="s">
        <v>44</v>
      </c>
      <c r="B6" s="46"/>
      <c r="C6" s="46"/>
      <c r="D6" s="46"/>
      <c r="E6" s="46"/>
      <c r="F6" s="46"/>
      <c r="G6" s="46"/>
      <c r="H6" s="46"/>
      <c r="I6" s="46"/>
    </row>
    <row r="7" spans="1:9" ht="15" customHeight="1">
      <c r="A7" s="46"/>
      <c r="B7" s="46"/>
      <c r="C7" s="46"/>
      <c r="D7" s="46"/>
      <c r="E7" s="46"/>
      <c r="F7" s="46"/>
      <c r="G7" s="46"/>
      <c r="H7" s="46"/>
      <c r="I7" s="46"/>
    </row>
    <row r="8" spans="1:9" ht="34.5" customHeight="1">
      <c r="A8" s="46"/>
      <c r="B8" s="46"/>
      <c r="C8" s="46"/>
      <c r="D8" s="46"/>
      <c r="E8" s="46"/>
      <c r="F8" s="46"/>
      <c r="G8" s="46"/>
      <c r="H8" s="46"/>
      <c r="I8" s="46"/>
    </row>
    <row r="9" spans="1:9" ht="17.25">
      <c r="A9" s="2"/>
      <c r="B9" s="2"/>
      <c r="C9" s="2" t="s">
        <v>42</v>
      </c>
      <c r="D9" s="2"/>
      <c r="E9" s="2"/>
      <c r="F9" s="1"/>
      <c r="G9" s="1"/>
      <c r="H9" s="1"/>
      <c r="I9" s="1"/>
    </row>
    <row r="10" spans="1:9" ht="48" customHeight="1">
      <c r="A10" s="47" t="s">
        <v>0</v>
      </c>
      <c r="B10" s="47" t="s">
        <v>1</v>
      </c>
      <c r="C10" s="48" t="s">
        <v>30</v>
      </c>
      <c r="D10" s="49"/>
      <c r="E10" s="49"/>
      <c r="F10" s="49"/>
      <c r="G10" s="49"/>
      <c r="H10" s="50"/>
      <c r="I10" s="51" t="s">
        <v>26</v>
      </c>
    </row>
    <row r="11" spans="1:9" ht="61.5" customHeight="1">
      <c r="A11" s="47"/>
      <c r="B11" s="47"/>
      <c r="C11" s="52" t="s">
        <v>43</v>
      </c>
      <c r="D11" s="52" t="s">
        <v>29</v>
      </c>
      <c r="E11" s="54" t="s">
        <v>25</v>
      </c>
      <c r="F11" s="54"/>
      <c r="G11" s="54"/>
      <c r="H11" s="54"/>
      <c r="I11" s="51"/>
    </row>
    <row r="12" spans="1:9" ht="165.75" customHeight="1">
      <c r="A12" s="47"/>
      <c r="B12" s="47"/>
      <c r="C12" s="53"/>
      <c r="D12" s="53"/>
      <c r="E12" s="5" t="s">
        <v>22</v>
      </c>
      <c r="F12" s="5" t="s">
        <v>23</v>
      </c>
      <c r="G12" s="5" t="s">
        <v>27</v>
      </c>
      <c r="H12" s="5" t="s">
        <v>28</v>
      </c>
      <c r="I12" s="51"/>
    </row>
    <row r="13" spans="1:9" ht="37.5" customHeight="1">
      <c r="A13" s="6" t="s">
        <v>2</v>
      </c>
      <c r="B13" s="7" t="s">
        <v>3</v>
      </c>
      <c r="C13" s="8">
        <v>5</v>
      </c>
      <c r="D13" s="9">
        <v>120</v>
      </c>
      <c r="E13" s="9">
        <v>2486.78457</v>
      </c>
      <c r="F13" s="9"/>
      <c r="G13" s="9">
        <v>514.52729</v>
      </c>
      <c r="H13" s="9">
        <f>E13+F13+G13</f>
        <v>3001.31186</v>
      </c>
      <c r="I13" s="10">
        <f>H13/D13*1000</f>
        <v>25010.932166666666</v>
      </c>
    </row>
    <row r="14" spans="1:9" ht="51" customHeight="1">
      <c r="A14" s="6" t="s">
        <v>4</v>
      </c>
      <c r="B14" s="7" t="s">
        <v>5</v>
      </c>
      <c r="C14" s="11">
        <f aca="true" t="shared" si="0" ref="C14:H14">C15+C16</f>
        <v>78</v>
      </c>
      <c r="D14" s="12">
        <f t="shared" si="0"/>
        <v>329</v>
      </c>
      <c r="E14" s="12">
        <f t="shared" si="0"/>
        <v>9149.15972</v>
      </c>
      <c r="F14" s="12">
        <f t="shared" si="0"/>
        <v>5.6924399999999995</v>
      </c>
      <c r="G14" s="12">
        <f t="shared" si="0"/>
        <v>1064.5334699999999</v>
      </c>
      <c r="H14" s="12">
        <f t="shared" si="0"/>
        <v>10219.38563</v>
      </c>
      <c r="I14" s="10">
        <f>H14/D14*1000</f>
        <v>31061.96240121581</v>
      </c>
    </row>
    <row r="15" spans="1:9" ht="37.5" customHeight="1">
      <c r="A15" s="6" t="s">
        <v>6</v>
      </c>
      <c r="B15" s="7" t="s">
        <v>7</v>
      </c>
      <c r="C15" s="8">
        <v>1</v>
      </c>
      <c r="D15" s="12">
        <v>44</v>
      </c>
      <c r="E15" s="12">
        <v>995.09007</v>
      </c>
      <c r="F15" s="12">
        <v>4.797</v>
      </c>
      <c r="G15" s="12">
        <v>176.56844</v>
      </c>
      <c r="H15" s="9">
        <f>E15+F15+G15</f>
        <v>1176.45551</v>
      </c>
      <c r="I15" s="10">
        <f>H15/D15*1000</f>
        <v>26737.625227272725</v>
      </c>
    </row>
    <row r="16" spans="1:9" ht="26.25" customHeight="1">
      <c r="A16" s="6" t="s">
        <v>8</v>
      </c>
      <c r="B16" s="7" t="s">
        <v>9</v>
      </c>
      <c r="C16" s="8">
        <v>77</v>
      </c>
      <c r="D16" s="12">
        <v>285</v>
      </c>
      <c r="E16" s="12">
        <v>8154.06965</v>
      </c>
      <c r="F16" s="12">
        <v>0.89544</v>
      </c>
      <c r="G16" s="12">
        <v>887.96503</v>
      </c>
      <c r="H16" s="9">
        <f>E16+F16+G16</f>
        <v>9042.93012</v>
      </c>
      <c r="I16" s="10">
        <f>H16/D16*1000</f>
        <v>31729.579368421055</v>
      </c>
    </row>
    <row r="17" spans="1:9" ht="37.5" customHeight="1">
      <c r="A17" s="6" t="s">
        <v>10</v>
      </c>
      <c r="B17" s="7" t="s">
        <v>11</v>
      </c>
      <c r="C17" s="8">
        <v>3</v>
      </c>
      <c r="D17" s="12">
        <v>22</v>
      </c>
      <c r="E17" s="12">
        <v>565.83302</v>
      </c>
      <c r="F17" s="12"/>
      <c r="G17" s="12">
        <v>73.35259</v>
      </c>
      <c r="H17" s="9">
        <f>E17+F17+G17</f>
        <v>639.18561</v>
      </c>
      <c r="I17" s="10">
        <f>H17/D17*1000</f>
        <v>29053.891363636365</v>
      </c>
    </row>
    <row r="18" spans="1:9" ht="18.75" customHeight="1">
      <c r="A18" s="13" t="s">
        <v>31</v>
      </c>
      <c r="B18" s="14" t="s">
        <v>12</v>
      </c>
      <c r="C18" s="8"/>
      <c r="D18" s="15"/>
      <c r="E18" s="15"/>
      <c r="F18" s="15"/>
      <c r="G18" s="15"/>
      <c r="H18" s="15"/>
      <c r="I18" s="16"/>
    </row>
    <row r="19" spans="1:9" ht="53.25" customHeight="1">
      <c r="A19" s="17" t="s">
        <v>40</v>
      </c>
      <c r="B19" s="14" t="s">
        <v>13</v>
      </c>
      <c r="C19" s="8"/>
      <c r="D19" s="15"/>
      <c r="E19" s="15"/>
      <c r="F19" s="15"/>
      <c r="G19" s="15"/>
      <c r="H19" s="15"/>
      <c r="I19" s="16"/>
    </row>
    <row r="20" spans="1:9" ht="25.5" customHeight="1">
      <c r="A20" s="17" t="s">
        <v>32</v>
      </c>
      <c r="B20" s="14" t="s">
        <v>14</v>
      </c>
      <c r="C20" s="8"/>
      <c r="D20" s="15"/>
      <c r="E20" s="15"/>
      <c r="F20" s="15"/>
      <c r="G20" s="15"/>
      <c r="H20" s="15"/>
      <c r="I20" s="16"/>
    </row>
    <row r="21" spans="1:9" ht="21" customHeight="1">
      <c r="A21" s="17" t="s">
        <v>33</v>
      </c>
      <c r="B21" s="14" t="s">
        <v>34</v>
      </c>
      <c r="C21" s="8"/>
      <c r="D21" s="15"/>
      <c r="E21" s="15"/>
      <c r="F21" s="15"/>
      <c r="G21" s="15"/>
      <c r="H21" s="15"/>
      <c r="I21" s="16"/>
    </row>
    <row r="22" spans="1:9" ht="37.5" customHeight="1">
      <c r="A22" s="17" t="s">
        <v>41</v>
      </c>
      <c r="B22" s="14" t="s">
        <v>35</v>
      </c>
      <c r="C22" s="8"/>
      <c r="D22" s="15"/>
      <c r="E22" s="15"/>
      <c r="F22" s="15"/>
      <c r="G22" s="15"/>
      <c r="H22" s="15"/>
      <c r="I22" s="16"/>
    </row>
    <row r="23" spans="1:9" ht="18" customHeight="1">
      <c r="A23" s="17" t="s">
        <v>32</v>
      </c>
      <c r="B23" s="14" t="s">
        <v>36</v>
      </c>
      <c r="C23" s="8"/>
      <c r="D23" s="15"/>
      <c r="E23" s="15"/>
      <c r="F23" s="15"/>
      <c r="G23" s="15"/>
      <c r="H23" s="15"/>
      <c r="I23" s="16"/>
    </row>
    <row r="24" spans="1:9" ht="18" customHeight="1">
      <c r="A24" s="17" t="s">
        <v>33</v>
      </c>
      <c r="B24" s="14" t="s">
        <v>37</v>
      </c>
      <c r="C24" s="11"/>
      <c r="D24" s="15"/>
      <c r="E24" s="15"/>
      <c r="F24" s="15"/>
      <c r="G24" s="15"/>
      <c r="H24" s="18"/>
      <c r="I24" s="19"/>
    </row>
    <row r="25" spans="1:9" ht="33" customHeight="1">
      <c r="A25" s="13" t="s">
        <v>38</v>
      </c>
      <c r="B25" s="14" t="s">
        <v>39</v>
      </c>
      <c r="C25" s="20"/>
      <c r="D25" s="21"/>
      <c r="E25" s="21"/>
      <c r="F25" s="21"/>
      <c r="G25" s="21"/>
      <c r="H25" s="18"/>
      <c r="I25" s="19"/>
    </row>
    <row r="26" spans="1:9" ht="17.25">
      <c r="A26" s="2"/>
      <c r="B26" s="2"/>
      <c r="C26" s="2"/>
      <c r="D26" s="2"/>
      <c r="E26" s="2"/>
      <c r="F26" s="1"/>
      <c r="G26" s="1"/>
      <c r="H26" s="1"/>
      <c r="I26" s="1"/>
    </row>
    <row r="27" spans="1:9" ht="17.25">
      <c r="A27" s="2" t="s">
        <v>15</v>
      </c>
      <c r="B27" s="2"/>
      <c r="C27" s="2"/>
      <c r="D27" s="2"/>
      <c r="E27" s="2"/>
      <c r="F27" s="1"/>
      <c r="G27" s="1"/>
      <c r="H27" s="1"/>
      <c r="I27" s="1"/>
    </row>
    <row r="28" spans="1:9" ht="17.25">
      <c r="A28" s="2" t="s">
        <v>16</v>
      </c>
      <c r="B28" s="2"/>
      <c r="C28" s="2"/>
      <c r="D28" s="2" t="s">
        <v>17</v>
      </c>
      <c r="E28" s="2"/>
      <c r="F28" s="1"/>
      <c r="G28" s="1"/>
      <c r="H28" s="1"/>
      <c r="I28" s="1"/>
    </row>
    <row r="29" spans="1:9" ht="17.25">
      <c r="A29" s="2" t="s">
        <v>18</v>
      </c>
      <c r="B29" s="2"/>
      <c r="C29" s="2"/>
      <c r="D29" s="2"/>
      <c r="E29" s="2"/>
      <c r="F29" s="1"/>
      <c r="G29" s="1"/>
      <c r="H29" s="1"/>
      <c r="I29" s="1"/>
    </row>
    <row r="30" spans="1:9" ht="17.25">
      <c r="A30" s="2"/>
      <c r="B30" s="2"/>
      <c r="C30" s="2"/>
      <c r="D30" s="2"/>
      <c r="E30" s="2"/>
      <c r="F30" s="1"/>
      <c r="G30" s="1"/>
      <c r="H30" s="1"/>
      <c r="I30" s="1"/>
    </row>
    <row r="31" spans="1:9" ht="17.25">
      <c r="A31" s="2" t="s">
        <v>19</v>
      </c>
      <c r="B31" s="2"/>
      <c r="C31" s="2"/>
      <c r="D31" s="2" t="s">
        <v>20</v>
      </c>
      <c r="E31" s="2"/>
      <c r="F31" s="1"/>
      <c r="G31" s="1"/>
      <c r="H31" s="1"/>
      <c r="I31" s="1"/>
    </row>
    <row r="32" spans="1:9" ht="17.25">
      <c r="A32" s="2"/>
      <c r="B32" s="2"/>
      <c r="C32" s="2"/>
      <c r="D32" s="2"/>
      <c r="E32" s="2"/>
      <c r="F32" s="1"/>
      <c r="G32" s="1"/>
      <c r="H32" s="1"/>
      <c r="I32" s="1"/>
    </row>
    <row r="33" spans="1:9" ht="17.25">
      <c r="A33" s="2"/>
      <c r="B33" s="2"/>
      <c r="C33" s="2"/>
      <c r="D33" s="2"/>
      <c r="E33" s="2"/>
      <c r="F33" s="1"/>
      <c r="G33" s="1"/>
      <c r="H33" s="1"/>
      <c r="I33" s="1"/>
    </row>
    <row r="34" spans="1:9" ht="17.25">
      <c r="A34" s="2"/>
      <c r="B34" s="2"/>
      <c r="C34" s="2"/>
      <c r="D34" s="2"/>
      <c r="E34" s="2"/>
      <c r="F34" s="1"/>
      <c r="G34" s="1"/>
      <c r="H34" s="1"/>
      <c r="I34" s="1"/>
    </row>
    <row r="35" spans="1:9" ht="17.25">
      <c r="A35" s="2"/>
      <c r="B35" s="2"/>
      <c r="C35" s="2"/>
      <c r="D35" s="2"/>
      <c r="E35" s="2"/>
      <c r="F35" s="1"/>
      <c r="G35" s="1"/>
      <c r="H35" s="1"/>
      <c r="I35" s="1"/>
    </row>
    <row r="36" spans="1:9" ht="17.25">
      <c r="A36" s="2"/>
      <c r="B36" s="2"/>
      <c r="C36" s="2"/>
      <c r="D36" s="2"/>
      <c r="E36" s="1"/>
      <c r="F36" s="1"/>
      <c r="G36" s="1"/>
      <c r="H36" s="1"/>
      <c r="I36" s="1"/>
    </row>
    <row r="37" spans="1:9" ht="17.25">
      <c r="A37" s="1"/>
      <c r="B37" s="1"/>
      <c r="C37" s="1"/>
      <c r="D37" s="1"/>
      <c r="E37" s="1"/>
      <c r="F37" s="1"/>
      <c r="G37" s="1"/>
      <c r="H37" s="1"/>
      <c r="I37" s="1"/>
    </row>
    <row r="39" ht="17.25">
      <c r="A39" s="2"/>
    </row>
    <row r="40" ht="17.25">
      <c r="A40" s="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I9" sqref="A1:I16384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25" t="s">
        <v>45</v>
      </c>
      <c r="D9" s="25"/>
      <c r="E9" s="25"/>
      <c r="F9" s="22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13.5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51.5">
      <c r="A12" s="56"/>
      <c r="B12" s="56"/>
      <c r="C12" s="62"/>
      <c r="D12" s="62"/>
      <c r="E12" s="26" t="s">
        <v>22</v>
      </c>
      <c r="F12" s="26" t="s">
        <v>23</v>
      </c>
      <c r="G12" s="26" t="s">
        <v>27</v>
      </c>
      <c r="H12" s="26" t="s">
        <v>28</v>
      </c>
      <c r="I12" s="60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2285.200405</v>
      </c>
      <c r="F13" s="30"/>
      <c r="G13" s="30">
        <v>475.32126</v>
      </c>
      <c r="H13" s="30">
        <f>E13+F13+G13</f>
        <v>2760.521665</v>
      </c>
      <c r="I13" s="31">
        <f>H13/D13*1000</f>
        <v>22814.228636363638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77</v>
      </c>
      <c r="D14" s="33">
        <f t="shared" si="0"/>
        <v>328</v>
      </c>
      <c r="E14" s="33">
        <f t="shared" si="0"/>
        <v>9107.06718</v>
      </c>
      <c r="F14" s="33">
        <f t="shared" si="0"/>
        <v>5.819380000000001</v>
      </c>
      <c r="G14" s="33">
        <f t="shared" si="0"/>
        <v>1540.28969</v>
      </c>
      <c r="H14" s="33">
        <f t="shared" si="0"/>
        <v>10653.17625</v>
      </c>
      <c r="I14" s="31">
        <f>H14/D14*1000</f>
        <v>32479.195884146342</v>
      </c>
    </row>
    <row r="15" spans="1:9" ht="27">
      <c r="A15" s="27" t="s">
        <v>6</v>
      </c>
      <c r="B15" s="28" t="s">
        <v>7</v>
      </c>
      <c r="C15" s="29"/>
      <c r="D15" s="33">
        <v>43</v>
      </c>
      <c r="E15" s="33">
        <v>1069.49836</v>
      </c>
      <c r="F15" s="33">
        <v>4.77022</v>
      </c>
      <c r="G15" s="33">
        <v>162.57851</v>
      </c>
      <c r="H15" s="30">
        <f>E15+F15+G15</f>
        <v>1236.8470900000002</v>
      </c>
      <c r="I15" s="31">
        <f>H15/D15*1000</f>
        <v>28763.885813953493</v>
      </c>
    </row>
    <row r="16" spans="1:9" ht="27">
      <c r="A16" s="27" t="s">
        <v>8</v>
      </c>
      <c r="B16" s="28" t="s">
        <v>9</v>
      </c>
      <c r="C16" s="29">
        <v>77</v>
      </c>
      <c r="D16" s="33">
        <v>285</v>
      </c>
      <c r="E16" s="33">
        <v>8037.56882</v>
      </c>
      <c r="F16" s="33">
        <v>1.04916</v>
      </c>
      <c r="G16" s="33">
        <v>1377.71118</v>
      </c>
      <c r="H16" s="30">
        <f>E16+F16+G16</f>
        <v>9416.32916</v>
      </c>
      <c r="I16" s="31">
        <f>H16/D16*1000</f>
        <v>33039.75143859649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526.65767</v>
      </c>
      <c r="F17" s="33"/>
      <c r="G17" s="33">
        <v>86.30346</v>
      </c>
      <c r="H17" s="30">
        <f>E17+F17+G17</f>
        <v>612.96113</v>
      </c>
      <c r="I17" s="31">
        <f>H17/D17*1000</f>
        <v>30648.056500000002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81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4">
      <selection activeCell="A1" sqref="A1:I38"/>
    </sheetView>
  </sheetViews>
  <sheetFormatPr defaultColWidth="9.140625" defaultRowHeight="12.75"/>
  <cols>
    <col min="1" max="1" width="39.28125" style="43" customWidth="1"/>
    <col min="2" max="2" width="4.7109375" style="43" customWidth="1"/>
    <col min="3" max="4" width="10.421875" style="43" customWidth="1"/>
    <col min="5" max="5" width="11.7109375" style="43" customWidth="1"/>
    <col min="6" max="7" width="10.421875" style="43" customWidth="1"/>
    <col min="8" max="8" width="11.57421875" style="43" customWidth="1"/>
    <col min="9" max="9" width="14.421875" style="43" bestFit="1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64" t="s">
        <v>46</v>
      </c>
      <c r="D9" s="64"/>
      <c r="E9" s="64"/>
      <c r="F9" s="64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13.5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65">
      <c r="A12" s="56"/>
      <c r="B12" s="56"/>
      <c r="C12" s="62"/>
      <c r="D12" s="62"/>
      <c r="E12" s="26" t="s">
        <v>22</v>
      </c>
      <c r="F12" s="26" t="s">
        <v>23</v>
      </c>
      <c r="G12" s="26" t="s">
        <v>27</v>
      </c>
      <c r="H12" s="26" t="s">
        <v>28</v>
      </c>
      <c r="I12" s="60"/>
    </row>
    <row r="13" spans="1:9" ht="27">
      <c r="A13" s="27" t="s">
        <v>2</v>
      </c>
      <c r="B13" s="28" t="s">
        <v>3</v>
      </c>
      <c r="C13" s="30">
        <f>(январь!C13+февраль!C13)/2</f>
        <v>6</v>
      </c>
      <c r="D13" s="30">
        <v>120.5</v>
      </c>
      <c r="E13" s="30">
        <f>январь!E13+февраль!E13</f>
        <v>4771.984974999999</v>
      </c>
      <c r="F13" s="30">
        <f>январь!F13+февраль!F13</f>
        <v>0</v>
      </c>
      <c r="G13" s="30">
        <f>январь!G13+февраль!G13</f>
        <v>989.8485499999999</v>
      </c>
      <c r="H13" s="30">
        <f>E13+F13+G13</f>
        <v>5761.833524999999</v>
      </c>
      <c r="I13" s="31">
        <f>H13/D13*1000/2</f>
        <v>23908.0229253112</v>
      </c>
    </row>
    <row r="14" spans="1:9" ht="41.25">
      <c r="A14" s="27" t="s">
        <v>4</v>
      </c>
      <c r="B14" s="28" t="s">
        <v>5</v>
      </c>
      <c r="C14" s="30">
        <f aca="true" t="shared" si="0" ref="C14:H14">C15+C16</f>
        <v>77.5</v>
      </c>
      <c r="D14" s="30">
        <f t="shared" si="0"/>
        <v>328.5</v>
      </c>
      <c r="E14" s="30">
        <f t="shared" si="0"/>
        <v>18256.2269</v>
      </c>
      <c r="F14" s="30">
        <f t="shared" si="0"/>
        <v>11.511819999999998</v>
      </c>
      <c r="G14" s="30">
        <f t="shared" si="0"/>
        <v>2604.82316</v>
      </c>
      <c r="H14" s="33">
        <f t="shared" si="0"/>
        <v>20872.56188</v>
      </c>
      <c r="I14" s="31">
        <f>H14/D14*1000/2</f>
        <v>31769.500578386607</v>
      </c>
    </row>
    <row r="15" spans="1:9" ht="27">
      <c r="A15" s="27" t="s">
        <v>6</v>
      </c>
      <c r="B15" s="28" t="s">
        <v>7</v>
      </c>
      <c r="C15" s="30">
        <f>(январь!C15+февраль!C15)/2</f>
        <v>0.5</v>
      </c>
      <c r="D15" s="30">
        <f>(январь!D15+февраль!D15)/2</f>
        <v>43.5</v>
      </c>
      <c r="E15" s="30">
        <f>январь!E15+февраль!E15</f>
        <v>2064.58843</v>
      </c>
      <c r="F15" s="30">
        <f>январь!F15+февраль!F15</f>
        <v>9.567219999999999</v>
      </c>
      <c r="G15" s="30">
        <f>январь!G15+февраль!G15</f>
        <v>339.14695</v>
      </c>
      <c r="H15" s="30">
        <f>E15+F15+G15</f>
        <v>2413.3025999999995</v>
      </c>
      <c r="I15" s="31">
        <f>H15/D15*1000/2</f>
        <v>27739.11034482758</v>
      </c>
    </row>
    <row r="16" spans="1:9" ht="27">
      <c r="A16" s="27" t="s">
        <v>8</v>
      </c>
      <c r="B16" s="28" t="s">
        <v>9</v>
      </c>
      <c r="C16" s="30">
        <f>(январь!C16+февраль!C16)/2</f>
        <v>77</v>
      </c>
      <c r="D16" s="30">
        <f>(январь!D16+февраль!D16)/2</f>
        <v>285</v>
      </c>
      <c r="E16" s="30">
        <f>январь!E16+февраль!E16</f>
        <v>16191.638470000002</v>
      </c>
      <c r="F16" s="30">
        <f>январь!F16+февраль!F16</f>
        <v>1.9446</v>
      </c>
      <c r="G16" s="30">
        <f>январь!G16+февраль!G16</f>
        <v>2265.67621</v>
      </c>
      <c r="H16" s="30">
        <f>E16+F16+G16</f>
        <v>18459.259280000002</v>
      </c>
      <c r="I16" s="31">
        <f>H16/D16*1000/2</f>
        <v>32384.665403508778</v>
      </c>
    </row>
    <row r="17" spans="1:9" ht="27">
      <c r="A17" s="27" t="s">
        <v>10</v>
      </c>
      <c r="B17" s="28" t="s">
        <v>11</v>
      </c>
      <c r="C17" s="30">
        <f>(январь!C17+февраль!C17)/2</f>
        <v>3</v>
      </c>
      <c r="D17" s="30">
        <f>(январь!D17+февраль!D17)/2</f>
        <v>21</v>
      </c>
      <c r="E17" s="30">
        <f>январь!E17+февраль!E17</f>
        <v>1092.49069</v>
      </c>
      <c r="F17" s="30">
        <f>январь!F17+февраль!F17</f>
        <v>0</v>
      </c>
      <c r="G17" s="30">
        <f>январь!G17+февраль!G17</f>
        <v>159.65605</v>
      </c>
      <c r="H17" s="30">
        <f>E17+F17+G17</f>
        <v>1252.1467400000001</v>
      </c>
      <c r="I17" s="31">
        <f>H17/D17*1000/2</f>
        <v>29813.01761904762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A10:A12"/>
    <mergeCell ref="B10:B12"/>
    <mergeCell ref="C10:H10"/>
    <mergeCell ref="I10:I12"/>
    <mergeCell ref="C11:C12"/>
    <mergeCell ref="D11:D12"/>
    <mergeCell ref="E11:H11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I31"/>
    </sheetView>
  </sheetViews>
  <sheetFormatPr defaultColWidth="9.140625" defaultRowHeight="12.75"/>
  <cols>
    <col min="1" max="1" width="35.7109375" style="43" customWidth="1"/>
    <col min="2" max="2" width="8.140625" style="43" customWidth="1"/>
    <col min="3" max="9" width="11.8515625" style="43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25" t="s">
        <v>47</v>
      </c>
      <c r="D9" s="25"/>
      <c r="E9" s="25"/>
      <c r="F9" s="22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54.75" customHeight="1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51.5">
      <c r="A12" s="56"/>
      <c r="B12" s="56"/>
      <c r="C12" s="62"/>
      <c r="D12" s="62"/>
      <c r="E12" s="44" t="s">
        <v>22</v>
      </c>
      <c r="F12" s="44" t="s">
        <v>23</v>
      </c>
      <c r="G12" s="44" t="s">
        <v>27</v>
      </c>
      <c r="H12" s="44" t="s">
        <v>28</v>
      </c>
      <c r="I12" s="60"/>
    </row>
    <row r="13" spans="1:9" ht="41.25">
      <c r="A13" s="27" t="s">
        <v>2</v>
      </c>
      <c r="B13" s="28" t="s">
        <v>3</v>
      </c>
      <c r="C13" s="29">
        <v>7</v>
      </c>
      <c r="D13" s="30">
        <v>121</v>
      </c>
      <c r="E13" s="30">
        <v>2567.59314</v>
      </c>
      <c r="F13" s="30"/>
      <c r="G13" s="30">
        <v>450.12929</v>
      </c>
      <c r="H13" s="30">
        <f>E13+F13+G13</f>
        <v>3017.72243</v>
      </c>
      <c r="I13" s="31">
        <f>H13/D13*1000</f>
        <v>24939.854793388426</v>
      </c>
    </row>
    <row r="14" spans="1:9" ht="41.25">
      <c r="A14" s="27" t="s">
        <v>4</v>
      </c>
      <c r="B14" s="28" t="s">
        <v>5</v>
      </c>
      <c r="C14" s="32">
        <f aca="true" t="shared" si="0" ref="C14:H14">C15+C16</f>
        <v>84</v>
      </c>
      <c r="D14" s="33">
        <f t="shared" si="0"/>
        <v>327</v>
      </c>
      <c r="E14" s="33">
        <f t="shared" si="0"/>
        <v>9568.53725</v>
      </c>
      <c r="F14" s="33">
        <f t="shared" si="0"/>
        <v>2.55587</v>
      </c>
      <c r="G14" s="33">
        <f t="shared" si="0"/>
        <v>1226.0275</v>
      </c>
      <c r="H14" s="33">
        <f t="shared" si="0"/>
        <v>10797.120620000002</v>
      </c>
      <c r="I14" s="31">
        <f>H14/D14*1000</f>
        <v>33018.71749235474</v>
      </c>
    </row>
    <row r="15" spans="1:9" ht="27">
      <c r="A15" s="27" t="s">
        <v>6</v>
      </c>
      <c r="B15" s="28" t="s">
        <v>7</v>
      </c>
      <c r="C15" s="29">
        <v>3</v>
      </c>
      <c r="D15" s="33">
        <v>43</v>
      </c>
      <c r="E15" s="33">
        <v>1079.01982</v>
      </c>
      <c r="F15" s="33">
        <v>1.58657</v>
      </c>
      <c r="G15" s="33">
        <v>167.10457</v>
      </c>
      <c r="H15" s="30">
        <f>E15+F15+G15</f>
        <v>1247.71096</v>
      </c>
      <c r="I15" s="31">
        <f>H15/D15*1000</f>
        <v>29016.53395348837</v>
      </c>
    </row>
    <row r="16" spans="1:9" ht="27">
      <c r="A16" s="27" t="s">
        <v>8</v>
      </c>
      <c r="B16" s="28" t="s">
        <v>9</v>
      </c>
      <c r="C16" s="29">
        <v>81</v>
      </c>
      <c r="D16" s="33">
        <v>284</v>
      </c>
      <c r="E16" s="33">
        <v>8489.51743</v>
      </c>
      <c r="F16" s="33">
        <v>0.9693</v>
      </c>
      <c r="G16" s="33">
        <v>1058.92293</v>
      </c>
      <c r="H16" s="30">
        <f>E16+F16+G16</f>
        <v>9549.409660000001</v>
      </c>
      <c r="I16" s="31">
        <f>H16/D16*1000</f>
        <v>33624.68190140846</v>
      </c>
    </row>
    <row r="17" spans="1:9" ht="41.25">
      <c r="A17" s="27" t="s">
        <v>10</v>
      </c>
      <c r="B17" s="28" t="s">
        <v>11</v>
      </c>
      <c r="C17" s="29">
        <v>3</v>
      </c>
      <c r="D17" s="33">
        <v>20</v>
      </c>
      <c r="E17" s="33">
        <v>554.60076</v>
      </c>
      <c r="F17" s="33"/>
      <c r="G17" s="33">
        <v>88.55629</v>
      </c>
      <c r="H17" s="30">
        <f>E17+F17+G17</f>
        <v>643.15705</v>
      </c>
      <c r="I17" s="31">
        <f>H17/D17*1000</f>
        <v>32157.852500000005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A1" sqref="A1:I31"/>
    </sheetView>
  </sheetViews>
  <sheetFormatPr defaultColWidth="9.140625" defaultRowHeight="12.75"/>
  <cols>
    <col min="1" max="1" width="39.57421875" style="0" customWidth="1"/>
    <col min="4" max="4" width="11.00390625" style="0" customWidth="1"/>
    <col min="5" max="5" width="13.28125" style="0" customWidth="1"/>
    <col min="6" max="7" width="11.00390625" style="0" customWidth="1"/>
    <col min="8" max="8" width="11.8515625" style="0" customWidth="1"/>
    <col min="9" max="9" width="12.42187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64" t="s">
        <v>48</v>
      </c>
      <c r="D9" s="64"/>
      <c r="E9" s="64"/>
      <c r="F9" s="64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13.5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65">
      <c r="A12" s="56"/>
      <c r="B12" s="56"/>
      <c r="C12" s="62"/>
      <c r="D12" s="62"/>
      <c r="E12" s="44" t="s">
        <v>22</v>
      </c>
      <c r="F12" s="44" t="s">
        <v>23</v>
      </c>
      <c r="G12" s="44" t="s">
        <v>27</v>
      </c>
      <c r="H12" s="44" t="s">
        <v>28</v>
      </c>
      <c r="I12" s="60"/>
    </row>
    <row r="13" spans="1:9" ht="27">
      <c r="A13" s="27" t="s">
        <v>2</v>
      </c>
      <c r="B13" s="28" t="s">
        <v>3</v>
      </c>
      <c r="C13" s="30">
        <f>(январь!C13+февраль!C13+Март!C13)/3</f>
        <v>6.333333333333333</v>
      </c>
      <c r="D13" s="30">
        <v>120.7</v>
      </c>
      <c r="E13" s="30">
        <f>январь!E13+февраль!E13+Март!E13</f>
        <v>7339.578114999999</v>
      </c>
      <c r="F13" s="30">
        <f>январь!F13+февраль!F13+Март!F13</f>
        <v>0</v>
      </c>
      <c r="G13" s="30">
        <f>январь!G13+февраль!G13+Март!G13</f>
        <v>1439.97784</v>
      </c>
      <c r="H13" s="30">
        <f>E13+F13+G13</f>
        <v>8779.555955</v>
      </c>
      <c r="I13" s="31">
        <f>H13/D13*1000/3</f>
        <v>24246.21915216791</v>
      </c>
    </row>
    <row r="14" spans="1:9" ht="41.25">
      <c r="A14" s="27" t="s">
        <v>4</v>
      </c>
      <c r="B14" s="28" t="s">
        <v>5</v>
      </c>
      <c r="C14" s="30">
        <f>(январь!C14+февраль!C14+Март!C14)/3</f>
        <v>79.66666666666667</v>
      </c>
      <c r="D14" s="30">
        <f>D15+D16</f>
        <v>328</v>
      </c>
      <c r="E14" s="30">
        <f>январь!E14+февраль!E14+Март!E14</f>
        <v>27824.764150000003</v>
      </c>
      <c r="F14" s="30">
        <f>январь!F14+февраль!F14+Март!F14</f>
        <v>14.06769</v>
      </c>
      <c r="G14" s="30">
        <f>январь!G14+февраль!G14+Март!G14</f>
        <v>3830.85066</v>
      </c>
      <c r="H14" s="33">
        <f>H15+H16</f>
        <v>31669.682500000003</v>
      </c>
      <c r="I14" s="31">
        <f>H14/D14*1000/3</f>
        <v>32184.636686991875</v>
      </c>
    </row>
    <row r="15" spans="1:9" ht="27">
      <c r="A15" s="27" t="s">
        <v>6</v>
      </c>
      <c r="B15" s="28" t="s">
        <v>7</v>
      </c>
      <c r="C15" s="30">
        <f>(январь!C15+февраль!C15+Март!C15)/3</f>
        <v>1.3333333333333333</v>
      </c>
      <c r="D15" s="30">
        <v>43.3</v>
      </c>
      <c r="E15" s="30">
        <f>январь!E15+февраль!E15+Март!E15</f>
        <v>3143.6082499999998</v>
      </c>
      <c r="F15" s="30">
        <f>январь!F15+февраль!F15+Март!F15</f>
        <v>11.153789999999999</v>
      </c>
      <c r="G15" s="30">
        <f>январь!G15+февраль!G15+Март!G15</f>
        <v>506.25152</v>
      </c>
      <c r="H15" s="30">
        <f>E15+F15+G15</f>
        <v>3661.0135599999994</v>
      </c>
      <c r="I15" s="31">
        <f>H15/D15*1000/3</f>
        <v>28183.322247882985</v>
      </c>
    </row>
    <row r="16" spans="1:9" ht="27">
      <c r="A16" s="27" t="s">
        <v>8</v>
      </c>
      <c r="B16" s="28" t="s">
        <v>9</v>
      </c>
      <c r="C16" s="30">
        <f>(январь!C16+февраль!C16+Март!C16)/3</f>
        <v>78.33333333333333</v>
      </c>
      <c r="D16" s="30">
        <v>284.7</v>
      </c>
      <c r="E16" s="30">
        <f>январь!E16+февраль!E16+Март!E16</f>
        <v>24681.1559</v>
      </c>
      <c r="F16" s="30">
        <f>январь!F16+февраль!F16+Март!F16</f>
        <v>2.9139</v>
      </c>
      <c r="G16" s="30">
        <f>январь!G16+февраль!G16+Март!G16</f>
        <v>3324.5991400000003</v>
      </c>
      <c r="H16" s="30">
        <f>E16+F16+G16</f>
        <v>28008.668940000003</v>
      </c>
      <c r="I16" s="31">
        <f>H16/D16*1000/3</f>
        <v>32793.19627678258</v>
      </c>
    </row>
    <row r="17" spans="1:9" ht="27">
      <c r="A17" s="27" t="s">
        <v>10</v>
      </c>
      <c r="B17" s="28" t="s">
        <v>11</v>
      </c>
      <c r="C17" s="30">
        <f>(январь!C17+февраль!C17+Март!C17)/3</f>
        <v>3</v>
      </c>
      <c r="D17" s="30">
        <v>20.7</v>
      </c>
      <c r="E17" s="30">
        <f>январь!E17+февраль!E17+Март!E17</f>
        <v>1647.0914500000001</v>
      </c>
      <c r="F17" s="30">
        <f>январь!F17+февраль!F17+Март!F17</f>
        <v>0</v>
      </c>
      <c r="G17" s="30">
        <f>январь!G17+февраль!G17+Март!G17</f>
        <v>248.21233999999998</v>
      </c>
      <c r="H17" s="30">
        <f>E17+F17+G17</f>
        <v>1895.3037900000002</v>
      </c>
      <c r="I17" s="31">
        <f>H17/D17*1000/3</f>
        <v>30520.18985507247</v>
      </c>
    </row>
    <row r="18" spans="1:9" ht="27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54.7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1.25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54.7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  <row r="32" spans="1:9" ht="13.5">
      <c r="A32" s="25"/>
      <c r="B32" s="25"/>
      <c r="C32" s="25"/>
      <c r="D32" s="25"/>
      <c r="E32" s="25"/>
      <c r="F32" s="22"/>
      <c r="G32" s="22"/>
      <c r="H32" s="22"/>
      <c r="I32" s="22"/>
    </row>
    <row r="33" spans="1:9" ht="13.5">
      <c r="A33" s="25"/>
      <c r="B33" s="25"/>
      <c r="C33" s="25"/>
      <c r="D33" s="25"/>
      <c r="E33" s="25"/>
      <c r="F33" s="22"/>
      <c r="G33" s="22"/>
      <c r="H33" s="22"/>
      <c r="I33" s="22"/>
    </row>
    <row r="34" spans="1:9" ht="13.5">
      <c r="A34" s="25"/>
      <c r="B34" s="25"/>
      <c r="C34" s="25"/>
      <c r="D34" s="25"/>
      <c r="E34" s="25"/>
      <c r="F34" s="22"/>
      <c r="G34" s="22"/>
      <c r="H34" s="22"/>
      <c r="I34" s="22"/>
    </row>
    <row r="35" spans="1:9" ht="13.5">
      <c r="A35" s="25"/>
      <c r="B35" s="25"/>
      <c r="C35" s="25"/>
      <c r="D35" s="25"/>
      <c r="E35" s="25"/>
      <c r="F35" s="22"/>
      <c r="G35" s="22"/>
      <c r="H35" s="22"/>
      <c r="I35" s="22"/>
    </row>
    <row r="36" spans="1:9" ht="13.5">
      <c r="A36" s="25"/>
      <c r="B36" s="25"/>
      <c r="C36" s="25"/>
      <c r="D36" s="25"/>
      <c r="E36" s="22"/>
      <c r="F36" s="22"/>
      <c r="G36" s="22"/>
      <c r="H36" s="22"/>
      <c r="I36" s="22"/>
    </row>
    <row r="37" spans="1:9" ht="13.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3.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1">
      <selection activeCell="C11" sqref="C1:I16384"/>
    </sheetView>
  </sheetViews>
  <sheetFormatPr defaultColWidth="9.140625" defaultRowHeight="12.75"/>
  <cols>
    <col min="1" max="1" width="53.00390625" style="0" customWidth="1"/>
    <col min="2" max="2" width="6.57421875" style="0" customWidth="1"/>
    <col min="3" max="9" width="16.003906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25" t="s">
        <v>49</v>
      </c>
      <c r="D9" s="25"/>
      <c r="E9" s="25"/>
      <c r="F9" s="22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13.5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32.75" customHeight="1">
      <c r="A12" s="56"/>
      <c r="B12" s="56"/>
      <c r="C12" s="62"/>
      <c r="D12" s="62"/>
      <c r="E12" s="45" t="s">
        <v>22</v>
      </c>
      <c r="F12" s="45" t="s">
        <v>23</v>
      </c>
      <c r="G12" s="45" t="s">
        <v>27</v>
      </c>
      <c r="H12" s="45" t="s">
        <v>28</v>
      </c>
      <c r="I12" s="60"/>
    </row>
    <row r="13" spans="1:9" ht="45" customHeight="1">
      <c r="A13" s="27" t="s">
        <v>2</v>
      </c>
      <c r="B13" s="28" t="s">
        <v>3</v>
      </c>
      <c r="C13" s="29">
        <v>5</v>
      </c>
      <c r="D13" s="30">
        <v>122</v>
      </c>
      <c r="E13" s="30">
        <v>2418.45526</v>
      </c>
      <c r="F13" s="30"/>
      <c r="G13" s="30">
        <v>521.95663</v>
      </c>
      <c r="H13" s="30">
        <f>E13+F13+G13</f>
        <v>2940.4118900000003</v>
      </c>
      <c r="I13" s="31">
        <f>H13/D13*1000</f>
        <v>24101.73680327869</v>
      </c>
    </row>
    <row r="14" spans="1:9" ht="45" customHeight="1">
      <c r="A14" s="27" t="s">
        <v>4</v>
      </c>
      <c r="B14" s="28" t="s">
        <v>5</v>
      </c>
      <c r="C14" s="32">
        <v>88</v>
      </c>
      <c r="D14" s="33">
        <f aca="true" t="shared" si="0" ref="C14:H14">D15+D16</f>
        <v>326</v>
      </c>
      <c r="E14" s="33">
        <f t="shared" si="0"/>
        <v>9579.23733</v>
      </c>
      <c r="F14" s="33">
        <f t="shared" si="0"/>
        <v>20.64901</v>
      </c>
      <c r="G14" s="33">
        <f t="shared" si="0"/>
        <v>1390.58445</v>
      </c>
      <c r="H14" s="33">
        <f t="shared" si="0"/>
        <v>10990.47079</v>
      </c>
      <c r="I14" s="31">
        <f>H14/D14*1000</f>
        <v>33713.10058282209</v>
      </c>
    </row>
    <row r="15" spans="1:9" ht="45" customHeight="1">
      <c r="A15" s="27" t="s">
        <v>6</v>
      </c>
      <c r="B15" s="28" t="s">
        <v>7</v>
      </c>
      <c r="C15" s="29">
        <v>5</v>
      </c>
      <c r="D15" s="33">
        <v>42</v>
      </c>
      <c r="E15" s="33">
        <v>1057.06719</v>
      </c>
      <c r="F15" s="33">
        <v>19.67371</v>
      </c>
      <c r="G15" s="33">
        <v>189.48462</v>
      </c>
      <c r="H15" s="30">
        <f>E15+F15+G15</f>
        <v>1266.22552</v>
      </c>
      <c r="I15" s="31">
        <f>H15/D15*1000</f>
        <v>30148.226666666666</v>
      </c>
    </row>
    <row r="16" spans="1:9" ht="45" customHeight="1">
      <c r="A16" s="27" t="s">
        <v>8</v>
      </c>
      <c r="B16" s="28" t="s">
        <v>9</v>
      </c>
      <c r="C16" s="29">
        <v>83</v>
      </c>
      <c r="D16" s="33">
        <v>284</v>
      </c>
      <c r="E16" s="33">
        <v>8522.17014</v>
      </c>
      <c r="F16" s="33">
        <v>0.9753</v>
      </c>
      <c r="G16" s="33">
        <v>1201.09983</v>
      </c>
      <c r="H16" s="30">
        <f>E16+F16+G16</f>
        <v>9724.24527</v>
      </c>
      <c r="I16" s="31">
        <f>H16/D16*1000</f>
        <v>34240.30024647887</v>
      </c>
    </row>
    <row r="17" spans="1:9" ht="45" customHeight="1">
      <c r="A17" s="27" t="s">
        <v>10</v>
      </c>
      <c r="B17" s="28" t="s">
        <v>11</v>
      </c>
      <c r="C17" s="29">
        <v>3</v>
      </c>
      <c r="D17" s="33">
        <v>20</v>
      </c>
      <c r="E17" s="33">
        <v>561.19244</v>
      </c>
      <c r="F17" s="33"/>
      <c r="G17" s="33">
        <v>101.17073</v>
      </c>
      <c r="H17" s="30">
        <f>E17+F17+G17</f>
        <v>662.3631700000001</v>
      </c>
      <c r="I17" s="31">
        <f>H17/D17*1000</f>
        <v>33118.158500000005</v>
      </c>
    </row>
    <row r="18" spans="1:9" ht="45" customHeight="1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5" customHeight="1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45" customHeight="1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45" customHeight="1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45" customHeight="1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45" customHeight="1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45" customHeight="1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5" customHeight="1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52.57421875" style="0" customWidth="1"/>
    <col min="2" max="10" width="13.28125" style="0" customWidth="1"/>
  </cols>
  <sheetData>
    <row r="1" spans="1:9" ht="13.5">
      <c r="A1" s="22"/>
      <c r="B1" s="22"/>
      <c r="C1" s="22"/>
      <c r="D1" s="22"/>
      <c r="E1" s="23"/>
      <c r="F1" s="22"/>
      <c r="G1" s="22"/>
      <c r="H1" s="22"/>
      <c r="I1" s="24" t="s">
        <v>24</v>
      </c>
    </row>
    <row r="2" spans="1:9" ht="13.5">
      <c r="A2" s="22"/>
      <c r="B2" s="22"/>
      <c r="C2" s="22"/>
      <c r="D2" s="22"/>
      <c r="E2" s="23"/>
      <c r="F2" s="22"/>
      <c r="G2" s="22"/>
      <c r="H2" s="22"/>
      <c r="I2" s="23"/>
    </row>
    <row r="3" spans="1:9" ht="13.5">
      <c r="A3" s="22"/>
      <c r="B3" s="22"/>
      <c r="C3" s="22"/>
      <c r="D3" s="22"/>
      <c r="E3" s="24"/>
      <c r="F3" s="22"/>
      <c r="G3" s="22"/>
      <c r="H3" s="22"/>
      <c r="I3" s="22"/>
    </row>
    <row r="4" spans="1:9" ht="13.5">
      <c r="A4" s="22"/>
      <c r="B4" s="22"/>
      <c r="C4" s="22"/>
      <c r="D4" s="22"/>
      <c r="E4" s="24"/>
      <c r="F4" s="22"/>
      <c r="G4" s="22"/>
      <c r="H4" s="22"/>
      <c r="I4" s="22"/>
    </row>
    <row r="5" spans="1:9" ht="13.5">
      <c r="A5" s="22"/>
      <c r="B5" s="23"/>
      <c r="C5" s="25" t="s">
        <v>21</v>
      </c>
      <c r="D5" s="25"/>
      <c r="E5" s="25"/>
      <c r="F5" s="22"/>
      <c r="G5" s="22"/>
      <c r="H5" s="22"/>
      <c r="I5" s="22"/>
    </row>
    <row r="6" spans="1:9" ht="12.75">
      <c r="A6" s="55" t="s">
        <v>44</v>
      </c>
      <c r="B6" s="55"/>
      <c r="C6" s="55"/>
      <c r="D6" s="55"/>
      <c r="E6" s="55"/>
      <c r="F6" s="55"/>
      <c r="G6" s="55"/>
      <c r="H6" s="55"/>
      <c r="I6" s="55"/>
    </row>
    <row r="7" spans="1:9" ht="12.75">
      <c r="A7" s="55"/>
      <c r="B7" s="55"/>
      <c r="C7" s="55"/>
      <c r="D7" s="55"/>
      <c r="E7" s="55"/>
      <c r="F7" s="55"/>
      <c r="G7" s="55"/>
      <c r="H7" s="55"/>
      <c r="I7" s="55"/>
    </row>
    <row r="8" spans="1:9" ht="12.75">
      <c r="A8" s="55"/>
      <c r="B8" s="55"/>
      <c r="C8" s="55"/>
      <c r="D8" s="55"/>
      <c r="E8" s="55"/>
      <c r="F8" s="55"/>
      <c r="G8" s="55"/>
      <c r="H8" s="55"/>
      <c r="I8" s="55"/>
    </row>
    <row r="9" spans="1:9" ht="13.5">
      <c r="A9" s="25"/>
      <c r="B9" s="25"/>
      <c r="C9" s="64" t="s">
        <v>50</v>
      </c>
      <c r="D9" s="64"/>
      <c r="E9" s="64"/>
      <c r="F9" s="64"/>
      <c r="G9" s="22"/>
      <c r="H9" s="22"/>
      <c r="I9" s="22"/>
    </row>
    <row r="10" spans="1:9" ht="13.5">
      <c r="A10" s="56" t="s">
        <v>0</v>
      </c>
      <c r="B10" s="56" t="s">
        <v>1</v>
      </c>
      <c r="C10" s="57" t="s">
        <v>30</v>
      </c>
      <c r="D10" s="58"/>
      <c r="E10" s="58"/>
      <c r="F10" s="58"/>
      <c r="G10" s="58"/>
      <c r="H10" s="59"/>
      <c r="I10" s="60" t="s">
        <v>26</v>
      </c>
    </row>
    <row r="11" spans="1:9" ht="13.5">
      <c r="A11" s="56"/>
      <c r="B11" s="56"/>
      <c r="C11" s="61" t="s">
        <v>43</v>
      </c>
      <c r="D11" s="61" t="s">
        <v>29</v>
      </c>
      <c r="E11" s="63" t="s">
        <v>25</v>
      </c>
      <c r="F11" s="63"/>
      <c r="G11" s="63"/>
      <c r="H11" s="63"/>
      <c r="I11" s="60"/>
    </row>
    <row r="12" spans="1:9" ht="123.75">
      <c r="A12" s="56"/>
      <c r="B12" s="56"/>
      <c r="C12" s="62"/>
      <c r="D12" s="62"/>
      <c r="E12" s="45" t="s">
        <v>22</v>
      </c>
      <c r="F12" s="45" t="s">
        <v>23</v>
      </c>
      <c r="G12" s="45" t="s">
        <v>27</v>
      </c>
      <c r="H12" s="45" t="s">
        <v>28</v>
      </c>
      <c r="I12" s="60"/>
    </row>
    <row r="13" spans="1:9" ht="27">
      <c r="A13" s="27" t="s">
        <v>2</v>
      </c>
      <c r="B13" s="28" t="s">
        <v>3</v>
      </c>
      <c r="C13" s="65">
        <f>(январь!C13+февраль!C13+Март!C13+апрель!C13)/4</f>
        <v>6</v>
      </c>
      <c r="D13" s="30">
        <v>121</v>
      </c>
      <c r="E13" s="66">
        <v>9758.03702</v>
      </c>
      <c r="F13" s="30">
        <f>январь!F13+февраль!F13+Март!F13+апрель!F13</f>
        <v>0</v>
      </c>
      <c r="G13" s="30">
        <v>1961.93447</v>
      </c>
      <c r="H13" s="30">
        <f>E13+F13+G13</f>
        <v>11719.97149</v>
      </c>
      <c r="I13" s="31">
        <f>H13/D13*1000/4</f>
        <v>24214.817128099174</v>
      </c>
    </row>
    <row r="14" spans="1:9" ht="27">
      <c r="A14" s="27" t="s">
        <v>4</v>
      </c>
      <c r="B14" s="28" t="s">
        <v>5</v>
      </c>
      <c r="C14" s="65">
        <f>(январь!C14+февраль!C14+Март!C14+апрель!C14)/4</f>
        <v>81.75</v>
      </c>
      <c r="D14" s="30">
        <f>D15+D16</f>
        <v>327.5</v>
      </c>
      <c r="E14" s="66">
        <f>январь!E14+февраль!E14+Март!E14+апрель!E14</f>
        <v>37404.001480000006</v>
      </c>
      <c r="F14" s="30">
        <f>январь!F14+февраль!F14+Март!F14+апрель!F14</f>
        <v>34.7167</v>
      </c>
      <c r="G14" s="30">
        <f>январь!G14+февраль!G14+Март!G14+апрель!G14</f>
        <v>5221.43511</v>
      </c>
      <c r="H14" s="33">
        <f>H15+H16</f>
        <v>42660.153289999995</v>
      </c>
      <c r="I14" s="31">
        <f>H14/D14*1000/4</f>
        <v>32565.00251145038</v>
      </c>
    </row>
    <row r="15" spans="1:9" ht="27">
      <c r="A15" s="27" t="s">
        <v>6</v>
      </c>
      <c r="B15" s="28" t="s">
        <v>7</v>
      </c>
      <c r="C15" s="65">
        <f>(январь!C15+февраль!C15+Март!C15+апрель!C15)/4</f>
        <v>2.25</v>
      </c>
      <c r="D15" s="30">
        <v>43</v>
      </c>
      <c r="E15" s="66">
        <f>январь!E15+февраль!E15+Март!E15+апрель!E15</f>
        <v>4200.67544</v>
      </c>
      <c r="F15" s="30">
        <f>январь!F15+февраль!F15+Март!F15+апрель!F15</f>
        <v>30.8275</v>
      </c>
      <c r="G15" s="30">
        <f>январь!G15+февраль!G15+Март!G15+апрель!G15</f>
        <v>695.73614</v>
      </c>
      <c r="H15" s="30">
        <f>E15+F15+G15</f>
        <v>4927.23908</v>
      </c>
      <c r="I15" s="31">
        <f>H15/D15*1000/4</f>
        <v>28646.738837209305</v>
      </c>
    </row>
    <row r="16" spans="1:9" ht="13.5">
      <c r="A16" s="27" t="s">
        <v>8</v>
      </c>
      <c r="B16" s="28" t="s">
        <v>9</v>
      </c>
      <c r="C16" s="65">
        <f>(январь!C16+февраль!C16+Март!C16+апрель!C16)/4</f>
        <v>79.5</v>
      </c>
      <c r="D16" s="30">
        <v>284.5</v>
      </c>
      <c r="E16" s="66">
        <f>январь!E16+февраль!E16+Март!E16+апрель!E16</f>
        <v>33203.32604</v>
      </c>
      <c r="F16" s="30">
        <f>январь!F16+февраль!F16+Март!F16+апрель!F16</f>
        <v>3.8891999999999998</v>
      </c>
      <c r="G16" s="30">
        <f>январь!G16+февраль!G16+Март!G16+апрель!G16</f>
        <v>4525.69897</v>
      </c>
      <c r="H16" s="30">
        <f>E16+F16+G16</f>
        <v>37732.914209999995</v>
      </c>
      <c r="I16" s="31">
        <f>H16/D16*1000/4</f>
        <v>33157.218110720554</v>
      </c>
    </row>
    <row r="17" spans="1:9" ht="27">
      <c r="A17" s="27" t="s">
        <v>10</v>
      </c>
      <c r="B17" s="28" t="s">
        <v>11</v>
      </c>
      <c r="C17" s="65">
        <f>(январь!C17+февраль!C17+Март!C17+апрель!C17)/4</f>
        <v>3</v>
      </c>
      <c r="D17" s="30">
        <v>20.5</v>
      </c>
      <c r="E17" s="66">
        <f>январь!E17+февраль!E17+Март!E17+апрель!E17</f>
        <v>2208.28389</v>
      </c>
      <c r="F17" s="30">
        <f>январь!F17+февраль!F17+Март!F17+апрель!F17</f>
        <v>0</v>
      </c>
      <c r="G17" s="30">
        <f>январь!G17+февраль!G17+Март!G17+апрель!G17</f>
        <v>349.38307</v>
      </c>
      <c r="H17" s="30">
        <f>E17+F17+G17</f>
        <v>2557.66696</v>
      </c>
      <c r="I17" s="31">
        <f>H17/D17*1000/4</f>
        <v>31191.06048780488</v>
      </c>
    </row>
    <row r="18" spans="1:9" ht="13.5">
      <c r="A18" s="34" t="s">
        <v>31</v>
      </c>
      <c r="B18" s="35" t="s">
        <v>12</v>
      </c>
      <c r="C18" s="29"/>
      <c r="D18" s="36"/>
      <c r="E18" s="36"/>
      <c r="F18" s="36"/>
      <c r="G18" s="36"/>
      <c r="H18" s="36"/>
      <c r="I18" s="37"/>
    </row>
    <row r="19" spans="1:9" ht="41.25">
      <c r="A19" s="38" t="s">
        <v>40</v>
      </c>
      <c r="B19" s="35" t="s">
        <v>13</v>
      </c>
      <c r="C19" s="29"/>
      <c r="D19" s="36"/>
      <c r="E19" s="36"/>
      <c r="F19" s="36"/>
      <c r="G19" s="36"/>
      <c r="H19" s="36"/>
      <c r="I19" s="37"/>
    </row>
    <row r="20" spans="1:9" ht="13.5">
      <c r="A20" s="38" t="s">
        <v>32</v>
      </c>
      <c r="B20" s="35" t="s">
        <v>14</v>
      </c>
      <c r="C20" s="29"/>
      <c r="D20" s="36"/>
      <c r="E20" s="36"/>
      <c r="F20" s="36"/>
      <c r="G20" s="36"/>
      <c r="H20" s="36"/>
      <c r="I20" s="37"/>
    </row>
    <row r="21" spans="1:9" ht="13.5">
      <c r="A21" s="38" t="s">
        <v>33</v>
      </c>
      <c r="B21" s="35" t="s">
        <v>34</v>
      </c>
      <c r="C21" s="29"/>
      <c r="D21" s="36"/>
      <c r="E21" s="36"/>
      <c r="F21" s="36"/>
      <c r="G21" s="36"/>
      <c r="H21" s="36"/>
      <c r="I21" s="37"/>
    </row>
    <row r="22" spans="1:9" ht="27">
      <c r="A22" s="38" t="s">
        <v>41</v>
      </c>
      <c r="B22" s="35" t="s">
        <v>35</v>
      </c>
      <c r="C22" s="29"/>
      <c r="D22" s="36"/>
      <c r="E22" s="36"/>
      <c r="F22" s="36"/>
      <c r="G22" s="36"/>
      <c r="H22" s="36"/>
      <c r="I22" s="37"/>
    </row>
    <row r="23" spans="1:9" ht="13.5">
      <c r="A23" s="38" t="s">
        <v>32</v>
      </c>
      <c r="B23" s="35" t="s">
        <v>36</v>
      </c>
      <c r="C23" s="29"/>
      <c r="D23" s="36"/>
      <c r="E23" s="36"/>
      <c r="F23" s="36"/>
      <c r="G23" s="36"/>
      <c r="H23" s="36"/>
      <c r="I23" s="37"/>
    </row>
    <row r="24" spans="1:9" ht="13.5">
      <c r="A24" s="38" t="s">
        <v>33</v>
      </c>
      <c r="B24" s="35" t="s">
        <v>37</v>
      </c>
      <c r="C24" s="32"/>
      <c r="D24" s="36"/>
      <c r="E24" s="36"/>
      <c r="F24" s="36"/>
      <c r="G24" s="36"/>
      <c r="H24" s="39"/>
      <c r="I24" s="40"/>
    </row>
    <row r="25" spans="1:9" ht="41.25">
      <c r="A25" s="34" t="s">
        <v>38</v>
      </c>
      <c r="B25" s="35" t="s">
        <v>39</v>
      </c>
      <c r="C25" s="41"/>
      <c r="D25" s="42"/>
      <c r="E25" s="42"/>
      <c r="F25" s="42"/>
      <c r="G25" s="42"/>
      <c r="H25" s="39"/>
      <c r="I25" s="40"/>
    </row>
    <row r="26" spans="1:9" ht="13.5">
      <c r="A26" s="25"/>
      <c r="B26" s="25"/>
      <c r="C26" s="25"/>
      <c r="D26" s="25"/>
      <c r="E26" s="25"/>
      <c r="F26" s="22"/>
      <c r="G26" s="22"/>
      <c r="H26" s="22"/>
      <c r="I26" s="22"/>
    </row>
    <row r="27" spans="1:9" ht="13.5">
      <c r="A27" s="25" t="s">
        <v>15</v>
      </c>
      <c r="B27" s="25"/>
      <c r="C27" s="25"/>
      <c r="D27" s="25"/>
      <c r="E27" s="25"/>
      <c r="F27" s="22"/>
      <c r="G27" s="22"/>
      <c r="H27" s="22"/>
      <c r="I27" s="22"/>
    </row>
    <row r="28" spans="1:9" ht="13.5">
      <c r="A28" s="25" t="s">
        <v>16</v>
      </c>
      <c r="B28" s="25"/>
      <c r="C28" s="25"/>
      <c r="D28" s="25" t="s">
        <v>17</v>
      </c>
      <c r="E28" s="25"/>
      <c r="F28" s="22"/>
      <c r="G28" s="22"/>
      <c r="H28" s="22"/>
      <c r="I28" s="22"/>
    </row>
    <row r="29" spans="1:9" ht="13.5">
      <c r="A29" s="25" t="s">
        <v>18</v>
      </c>
      <c r="B29" s="25"/>
      <c r="C29" s="25"/>
      <c r="D29" s="25"/>
      <c r="E29" s="25"/>
      <c r="F29" s="22"/>
      <c r="G29" s="22"/>
      <c r="H29" s="22"/>
      <c r="I29" s="22"/>
    </row>
    <row r="30" spans="1:9" ht="13.5">
      <c r="A30" s="25"/>
      <c r="B30" s="25"/>
      <c r="C30" s="25"/>
      <c r="D30" s="25"/>
      <c r="E30" s="25"/>
      <c r="F30" s="22"/>
      <c r="G30" s="22"/>
      <c r="H30" s="22"/>
      <c r="I30" s="22"/>
    </row>
    <row r="31" spans="1:9" ht="13.5">
      <c r="A31" s="25" t="s">
        <v>19</v>
      </c>
      <c r="B31" s="25"/>
      <c r="C31" s="25"/>
      <c r="D31" s="25" t="s">
        <v>20</v>
      </c>
      <c r="E31" s="25"/>
      <c r="F31" s="22"/>
      <c r="G31" s="22"/>
      <c r="H31" s="22"/>
      <c r="I31" s="22"/>
    </row>
  </sheetData>
  <sheetProtection/>
  <mergeCells count="9">
    <mergeCell ref="A6:I8"/>
    <mergeCell ref="C9:F9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2022-05-04T11:46:29Z</cp:lastPrinted>
  <dcterms:created xsi:type="dcterms:W3CDTF">2020-11-05T13:33:42Z</dcterms:created>
  <dcterms:modified xsi:type="dcterms:W3CDTF">2022-05-04T11:46:59Z</dcterms:modified>
  <cp:category/>
  <cp:version/>
  <cp:contentType/>
  <cp:contentStatus/>
</cp:coreProperties>
</file>