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1"/>
  </bookViews>
  <sheets>
    <sheet name="янв-июнь" sheetId="1" r:id="rId1"/>
    <sheet name="июнь" sheetId="2" r:id="rId2"/>
  </sheets>
  <externalReferences>
    <externalReference r:id="rId5"/>
  </externalReferences>
  <definedNames>
    <definedName name="дзхж" localSheetId="1">#REF!</definedName>
    <definedName name="дзхж" localSheetId="0">#REF!</definedName>
    <definedName name="дзхж">#REF!</definedName>
    <definedName name="ол" localSheetId="1">#REF!</definedName>
    <definedName name="ол" localSheetId="0">#REF!</definedName>
    <definedName name="ол">#REF!</definedName>
    <definedName name="ээээээ" localSheetId="1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<sst xmlns="http://schemas.openxmlformats.org/spreadsheetml/2006/main" count="98" uniqueCount="48">
  <si>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</si>
  <si>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</si>
  <si>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</si>
  <si>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</si>
  <si>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</si>
  <si>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</si>
  <si>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</si>
  <si>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</si>
  <si>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</si>
  <si>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</si>
  <si>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</si>
  <si>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</si>
  <si>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</si>
  <si>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</si>
  <si>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</si>
  <si>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</si>
  <si>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</si>
  <si>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</si>
  <si>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</si>
  <si>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</si>
  <si>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</si>
  <si>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</si>
  <si>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</si>
  <si>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</si>
  <si>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</si>
  <si>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</si>
  <si>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</si>
  <si>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</si>
  <si>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</si>
  <si>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</si>
  <si>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</si>
  <si>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</si>
  <si>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</si>
  <si>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</si>
  <si>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</si>
  <si>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</si>
  <si>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</si>
  <si>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</si>
  <si>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</si>
  <si>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</si>
  <si>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</si>
  <si>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</si>
  <si>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</si>
  <si>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Исп. Экономист Бойко Марина Александровна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</si>
  <si>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</si>
  <si>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Июнь 2019 год</t>
  </si>
  <si>
    <t>Количество человек,чья заработная плата выше 28671,40 руб.</t>
  </si>
  <si>
    <t>январь-июнь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</si>
</sst>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7" fontId="5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51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  <sheetDataSet>
      <sheetData sheetId="0">
        <row r="439">
          <cell r="B439">
            <v>126.10000000000001</v>
          </cell>
          <cell r="C439">
            <v>2922765.2899999996</v>
          </cell>
          <cell r="D439">
            <v>166530.80000000002</v>
          </cell>
        </row>
        <row r="483">
          <cell r="B483">
            <v>128.7</v>
          </cell>
          <cell r="C483">
            <v>15510290.33</v>
          </cell>
          <cell r="D483">
            <v>2370759.12</v>
          </cell>
        </row>
      </sheetData>
      <sheetData sheetId="1">
        <row r="406">
          <cell r="B406">
            <v>311</v>
          </cell>
          <cell r="D406">
            <v>326465.28</v>
          </cell>
          <cell r="G406">
            <v>40.8</v>
          </cell>
          <cell r="I406">
            <v>56764.30000000001</v>
          </cell>
        </row>
        <row r="408">
          <cell r="H408">
            <v>16604.16</v>
          </cell>
        </row>
        <row r="409">
          <cell r="C409">
            <v>14048955.840000004</v>
          </cell>
          <cell r="H409">
            <v>1800185.61</v>
          </cell>
        </row>
        <row r="449">
          <cell r="B449">
            <v>311</v>
          </cell>
          <cell r="D449">
            <v>5802120.68</v>
          </cell>
          <cell r="G449">
            <v>40.8</v>
          </cell>
          <cell r="I449">
            <v>931585.9299999999</v>
          </cell>
        </row>
        <row r="451">
          <cell r="C451">
            <v>4105</v>
          </cell>
          <cell r="H451">
            <v>63755.66</v>
          </cell>
        </row>
        <row r="452">
          <cell r="C452">
            <v>51598524.64000001</v>
          </cell>
          <cell r="H452">
            <v>6031975.090000001</v>
          </cell>
        </row>
      </sheetData>
      <sheetData sheetId="2">
        <row r="130">
          <cell r="B130">
            <v>25</v>
          </cell>
          <cell r="C130">
            <v>1127712.5899999999</v>
          </cell>
          <cell r="D130">
            <v>41627.58999999999</v>
          </cell>
        </row>
        <row r="143">
          <cell r="B143">
            <v>26.5</v>
          </cell>
          <cell r="C143">
            <v>4257472.64</v>
          </cell>
          <cell r="D143">
            <v>561257.46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69" zoomScaleNormal="69" zoomScalePageLayoutView="0" workbookViewId="0" topLeftCell="A4">
      <selection activeCell="C18" sqref="C18"/>
    </sheetView>
  </sheetViews>
  <sheetFormatPr defaultColWidth="9.140625" defaultRowHeight="12.75"/>
  <cols>
    <col min="1" max="1" width="55.421875" style="0" customWidth="1"/>
    <col min="5" max="5" width="13.00390625" style="0" customWidth="1"/>
    <col min="7" max="7" width="11.00390625" style="0" customWidth="1"/>
    <col min="8" max="8" width="13.710937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44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47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27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28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20</v>
      </c>
      <c r="D13" s="17">
        <f>'[1]сады'!B483</f>
        <v>128.7</v>
      </c>
      <c r="E13" s="17">
        <f>'[1]сады'!C483/1000</f>
        <v>15510.29033</v>
      </c>
      <c r="F13" s="17"/>
      <c r="G13" s="17">
        <f>'[1]сады'!D483/1000</f>
        <v>2370.75912</v>
      </c>
      <c r="H13" s="17">
        <f>E13+F13+G13</f>
        <v>17881.04945</v>
      </c>
      <c r="I13" s="19">
        <f>H13/D13*1000/6</f>
        <v>23155.982193732194</v>
      </c>
    </row>
    <row r="14" spans="1:9" ht="51" customHeight="1">
      <c r="A14" s="8" t="s">
        <v>4</v>
      </c>
      <c r="B14" s="9" t="s">
        <v>5</v>
      </c>
      <c r="C14" s="14">
        <f>C15+C16</f>
        <v>153</v>
      </c>
      <c r="D14" s="16">
        <f>D15+D16</f>
        <v>351.8</v>
      </c>
      <c r="E14" s="20">
        <f>E15+E16</f>
        <v>57630.49973000001</v>
      </c>
      <c r="F14" s="16">
        <f>F15+F16</f>
        <v>67.86066000000001</v>
      </c>
      <c r="G14" s="20">
        <f>G15+G16</f>
        <v>6733.70661</v>
      </c>
      <c r="H14" s="15">
        <f>E14+F14+G14</f>
        <v>64432.06700000001</v>
      </c>
      <c r="I14" s="19">
        <f>H14/D14*1000/6</f>
        <v>30524.951203335233</v>
      </c>
    </row>
    <row r="15" spans="1:9" ht="37.5" customHeight="1">
      <c r="A15" s="8" t="s">
        <v>6</v>
      </c>
      <c r="B15" s="9" t="s">
        <v>7</v>
      </c>
      <c r="C15" s="14">
        <v>14</v>
      </c>
      <c r="D15" s="15">
        <f>'[1]сош'!G449</f>
        <v>40.8</v>
      </c>
      <c r="E15" s="15">
        <f>'[1]сош'!H452/1000</f>
        <v>6031.975090000001</v>
      </c>
      <c r="F15" s="15">
        <f>'[1]сош'!H451/1000</f>
        <v>63.755660000000006</v>
      </c>
      <c r="G15" s="15">
        <f>'[1]сош'!I449/1000</f>
        <v>931.58593</v>
      </c>
      <c r="H15" s="15">
        <f>E15+F15+G15</f>
        <v>7027.316680000001</v>
      </c>
      <c r="I15" s="19">
        <f>H15/D15*1000/6</f>
        <v>28706.35898692811</v>
      </c>
    </row>
    <row r="16" spans="1:9" ht="15.75" customHeight="1">
      <c r="A16" s="8" t="s">
        <v>8</v>
      </c>
      <c r="B16" s="9" t="s">
        <v>9</v>
      </c>
      <c r="C16" s="14">
        <v>139</v>
      </c>
      <c r="D16" s="15">
        <f>'[1]сош'!B449</f>
        <v>311</v>
      </c>
      <c r="E16" s="15">
        <f>'[1]сош'!C452/1000</f>
        <v>51598.52464000001</v>
      </c>
      <c r="F16" s="15">
        <f>'[1]сош'!C451/1000</f>
        <v>4.105</v>
      </c>
      <c r="G16" s="15">
        <f>'[1]сош'!D449/1000</f>
        <v>5802.12068</v>
      </c>
      <c r="H16" s="15">
        <f>E16+F16+G16</f>
        <v>57404.750320000014</v>
      </c>
      <c r="I16" s="19">
        <f>H16/D16*1000/6</f>
        <v>30763.531789924982</v>
      </c>
    </row>
    <row r="17" spans="1:9" ht="37.5" customHeight="1">
      <c r="A17" s="8" t="s">
        <v>10</v>
      </c>
      <c r="B17" s="9" t="s">
        <v>11</v>
      </c>
      <c r="C17" s="14">
        <v>12</v>
      </c>
      <c r="D17" s="15">
        <f>'[1]внеш.'!B143</f>
        <v>26.5</v>
      </c>
      <c r="E17" s="15">
        <f>'[1]внеш.'!C143/1000</f>
        <v>4257.47264</v>
      </c>
      <c r="F17" s="15"/>
      <c r="G17" s="15">
        <f>'[1]внеш.'!D143/1000</f>
        <v>561.2574599999999</v>
      </c>
      <c r="H17" s="15">
        <f>E17+F17+G17</f>
        <v>4818.7301</v>
      </c>
      <c r="I17" s="19">
        <f>H17/D17*1000/6</f>
        <v>30306.478616352197</v>
      </c>
    </row>
    <row r="18" spans="1:9" ht="18.75" customHeight="1">
      <c r="A18" s="21" t="s">
        <v>29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30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31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32</v>
      </c>
      <c r="B21" s="22" t="s">
        <v>33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34</v>
      </c>
      <c r="B22" s="22" t="s">
        <v>35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31</v>
      </c>
      <c r="B23" s="22" t="s">
        <v>36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32</v>
      </c>
      <c r="B24" s="22" t="s">
        <v>37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38</v>
      </c>
      <c r="B25" s="22" t="s">
        <v>39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2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41</v>
      </c>
      <c r="B31" s="28"/>
      <c r="C31" s="28"/>
      <c r="D31" s="28" t="s">
        <v>42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43</v>
      </c>
    </row>
    <row r="40" ht="12.75">
      <c r="A40" s="10" t="s">
        <v>40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6" zoomScaleNormal="66" zoomScalePageLayoutView="0" workbookViewId="0" topLeftCell="A1">
      <selection activeCell="C18" sqref="C18"/>
    </sheetView>
  </sheetViews>
  <sheetFormatPr defaultColWidth="9.140625" defaultRowHeight="12.75"/>
  <cols>
    <col min="1" max="1" width="55.421875" style="0" customWidth="1"/>
    <col min="4" max="4" width="10.7109375" style="0" customWidth="1"/>
    <col min="5" max="5" width="12.7109375" style="0" customWidth="1"/>
    <col min="7" max="7" width="11.140625" style="0" customWidth="1"/>
    <col min="8" max="8" width="13.42187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44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45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27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28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38</v>
      </c>
      <c r="D13" s="17">
        <f>'[1]сады'!B439</f>
        <v>126.10000000000001</v>
      </c>
      <c r="E13" s="17">
        <f>'[1]сады'!C439/1000</f>
        <v>2922.7652899999994</v>
      </c>
      <c r="F13" s="17"/>
      <c r="G13" s="17">
        <f>'[1]сады'!D439/1000</f>
        <v>166.53080000000003</v>
      </c>
      <c r="H13" s="17">
        <f>E13+F13+G13</f>
        <v>3089.2960899999994</v>
      </c>
      <c r="I13" s="19">
        <f>H13/D13*1000</f>
        <v>24498.77946074543</v>
      </c>
    </row>
    <row r="14" spans="1:9" ht="51" customHeight="1">
      <c r="A14" s="8" t="s">
        <v>4</v>
      </c>
      <c r="B14" s="9" t="s">
        <v>5</v>
      </c>
      <c r="C14" s="14">
        <f>C15+C16</f>
        <v>234</v>
      </c>
      <c r="D14" s="16">
        <f>D15+D16</f>
        <v>351.8</v>
      </c>
      <c r="E14" s="20">
        <f>E15+E16</f>
        <v>15849.141450000005</v>
      </c>
      <c r="F14" s="16">
        <f>F15+F16</f>
        <v>16.60416</v>
      </c>
      <c r="G14" s="20">
        <f>G15+G16</f>
        <v>383.22958</v>
      </c>
      <c r="H14" s="15">
        <f>E14+F14+G14</f>
        <v>16248.975190000005</v>
      </c>
      <c r="I14" s="19">
        <f>H14/D14*1000</f>
        <v>46188.10457646391</v>
      </c>
    </row>
    <row r="15" spans="1:9" ht="37.5" customHeight="1">
      <c r="A15" s="8" t="s">
        <v>6</v>
      </c>
      <c r="B15" s="9" t="s">
        <v>7</v>
      </c>
      <c r="C15" s="14">
        <v>27</v>
      </c>
      <c r="D15" s="15">
        <f>'[1]сош'!G406</f>
        <v>40.8</v>
      </c>
      <c r="E15" s="15">
        <f>'[1]сош'!H409/1000</f>
        <v>1800.18561</v>
      </c>
      <c r="F15" s="15">
        <f>'[1]сош'!H408/1000</f>
        <v>16.60416</v>
      </c>
      <c r="G15" s="15">
        <f>'[1]сош'!I406/1000</f>
        <v>56.76430000000001</v>
      </c>
      <c r="H15" s="15">
        <f>E15+F15+G15</f>
        <v>1873.5540700000001</v>
      </c>
      <c r="I15" s="19">
        <f>H15/D15*1000</f>
        <v>45920.44289215687</v>
      </c>
    </row>
    <row r="16" spans="1:9" ht="15.75" customHeight="1">
      <c r="A16" s="8" t="s">
        <v>8</v>
      </c>
      <c r="B16" s="9" t="s">
        <v>9</v>
      </c>
      <c r="C16" s="14">
        <v>207</v>
      </c>
      <c r="D16" s="15">
        <f>'[1]сош'!B406</f>
        <v>311</v>
      </c>
      <c r="E16" s="15">
        <f>'[1]сош'!C409/1000</f>
        <v>14048.955840000004</v>
      </c>
      <c r="F16" s="15">
        <f>'[1]сош'!C408/1000</f>
        <v>0</v>
      </c>
      <c r="G16" s="15">
        <f>'[1]сош'!D406/1000</f>
        <v>326.46528</v>
      </c>
      <c r="H16" s="15">
        <f>E16+F16+G16</f>
        <v>14375.421120000005</v>
      </c>
      <c r="I16" s="19">
        <f>H16/D16*1000</f>
        <v>46223.21903536979</v>
      </c>
    </row>
    <row r="17" spans="1:9" ht="37.5" customHeight="1">
      <c r="A17" s="8" t="s">
        <v>10</v>
      </c>
      <c r="B17" s="9" t="s">
        <v>11</v>
      </c>
      <c r="C17" s="14">
        <v>19</v>
      </c>
      <c r="D17" s="15">
        <f>'[1]внеш.'!B130</f>
        <v>25</v>
      </c>
      <c r="E17" s="15">
        <f>'[1]внеш.'!C130/1000</f>
        <v>1127.7125899999999</v>
      </c>
      <c r="F17" s="15"/>
      <c r="G17" s="15">
        <f>'[1]внеш.'!D130/1000</f>
        <v>41.62758999999999</v>
      </c>
      <c r="H17" s="15">
        <f>E17+F17+G17</f>
        <v>1169.34018</v>
      </c>
      <c r="I17" s="19">
        <f>H17/D17*1000</f>
        <v>46773.60719999999</v>
      </c>
    </row>
    <row r="18" spans="1:9" ht="18.75" customHeight="1">
      <c r="A18" s="21" t="s">
        <v>29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30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31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32</v>
      </c>
      <c r="B21" s="22" t="s">
        <v>33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34</v>
      </c>
      <c r="B22" s="22" t="s">
        <v>35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31</v>
      </c>
      <c r="B23" s="22" t="s">
        <v>36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32</v>
      </c>
      <c r="B24" s="22" t="s">
        <v>37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38</v>
      </c>
      <c r="B25" s="22" t="s">
        <v>39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2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41</v>
      </c>
      <c r="B31" s="28"/>
      <c r="C31" s="28"/>
      <c r="D31" s="28" t="s">
        <v>42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43</v>
      </c>
    </row>
    <row r="40" ht="12.75">
      <c r="A40" s="10" t="s">
        <v>40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2019-07-04T12:28:59Z</dcterms:modified>
  <cp:category/>
  <cp:version/>
  <cp:contentType/>
  <cp:contentStatus/>
</cp:coreProperties>
</file>